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7 TEMMUZ\"/>
    </mc:Choice>
  </mc:AlternateContent>
  <xr:revisionPtr revIDLastSave="0" documentId="13_ncr:1_{C9468E02-8CD9-4C49-8823-7860206A9024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8" i="1" l="1"/>
  <c r="R9" i="1"/>
  <c r="R10" i="1"/>
  <c r="R11" i="1"/>
  <c r="R12" i="1"/>
  <c r="R7" i="1"/>
  <c r="C34" i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R14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<sst xmlns="http://schemas.openxmlformats.org/spreadsheetml/2006/main" count="47" uniqueCount="40">
  <si>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</si>
  <si>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</si>
  <si>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</si>
  <si>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</si>
  <si>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</si>
  <si>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</si>
  <si>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</si>
  <si>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</si>
  <si>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</si>
  <si>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</si>
  <si>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</si>
  <si>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</si>
  <si>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</si>
  <si>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</si>
  <si>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</si>
  <si>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</si>
  <si>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</si>
  <si>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</si>
  <si>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</si>
  <si>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</si>
  <si>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</si>
  <si>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</si>
  <si>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</si>
  <si>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</si>
  <si>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</si>
  <si>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</si>
  <si>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</si>
  <si>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</si>
  <si>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</si>
  <si>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</si>
  <si>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</si>
  <si>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</si>
  <si>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</si>
  <si>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</si>
  <si>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</si>
  <si>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</si>
  <si>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ZAFER FAKI</t>
  </si>
  <si>
    <t>HİLAL ÇATI OLUKLARI</t>
  </si>
  <si>
    <t>12,07,2023</t>
  </si>
  <si>
    <t>NEVŞEHİR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</si>
</sst>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P12" sqref="P12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4" ht="18.75" x14ac:dyDescent="0.2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51" t="s">
        <v>36</v>
      </c>
      <c r="C2" s="52"/>
      <c r="D2" s="2" t="s">
        <v>2</v>
      </c>
      <c r="E2" s="53" t="s">
        <v>39</v>
      </c>
      <c r="F2" s="53"/>
      <c r="G2" s="53"/>
      <c r="H2" s="53"/>
      <c r="I2" s="53"/>
      <c r="J2" s="53"/>
      <c r="K2" s="3" t="s">
        <v>3</v>
      </c>
      <c r="L2" s="4">
        <f ca="1">TODAY()</f>
        <v>45120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6" t="s">
        <v>4</v>
      </c>
      <c r="B3" s="46"/>
      <c r="C3" s="46"/>
      <c r="D3" s="46"/>
      <c r="E3" s="46"/>
      <c r="F3" s="6"/>
      <c r="G3" s="46" t="s">
        <v>5</v>
      </c>
      <c r="H3" s="46"/>
      <c r="I3" s="46"/>
      <c r="J3" s="46"/>
      <c r="K3" s="46"/>
      <c r="L3" s="4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8" t="s">
        <v>6</v>
      </c>
      <c r="B4" s="49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44" t="s">
        <v>37</v>
      </c>
      <c r="B5" s="45"/>
      <c r="C5" s="10" t="s">
        <v>38</v>
      </c>
      <c r="D5" s="11"/>
      <c r="E5" s="12">
        <v>34890</v>
      </c>
      <c r="F5" s="1"/>
      <c r="G5" s="13" t="str">
        <f t="shared" ref="G5:G6" si="0">IF(A5="","",(A5))</f>
        <v>HİLAL ÇATI OLUKLARI</v>
      </c>
      <c r="H5" s="12"/>
      <c r="I5" s="12">
        <v>18423.2</v>
      </c>
      <c r="J5" s="12"/>
      <c r="K5" s="12">
        <f>IF(G5="","",SUM(E5-H5-I5-J5))</f>
        <v>16466.8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44"/>
      <c r="B6" s="45"/>
      <c r="C6" s="10"/>
      <c r="D6" s="11"/>
      <c r="E6" s="12"/>
      <c r="F6" s="1"/>
      <c r="G6" s="13" t="str">
        <f t="shared" si="0"/>
        <v/>
      </c>
      <c r="H6" s="12"/>
      <c r="I6" s="12"/>
      <c r="J6" s="12"/>
      <c r="K6" s="12" t="str">
        <f>IF(G6="","",SUM(E6-#REF!-I6-J6))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44"/>
      <c r="B7" s="45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>IF(G7="","",SUM(E7-H6-I7-J7))</f>
        <v/>
      </c>
      <c r="L7" s="11"/>
      <c r="M7" s="1"/>
      <c r="N7" s="28">
        <v>200</v>
      </c>
      <c r="O7" s="29"/>
      <c r="P7" s="28"/>
      <c r="Q7" s="29"/>
      <c r="R7" s="31">
        <f>N7*P7</f>
        <v>0</v>
      </c>
      <c r="S7" s="1"/>
      <c r="T7" s="1"/>
      <c r="U7" s="1"/>
      <c r="V7" s="1"/>
      <c r="W7" s="1"/>
      <c r="X7" s="1"/>
    </row>
    <row r="8" spans="1:24" x14ac:dyDescent="0.25">
      <c r="A8" s="44"/>
      <c r="B8" s="45"/>
      <c r="C8" s="10"/>
      <c r="D8" s="11"/>
      <c r="E8" s="12"/>
      <c r="F8" s="1"/>
      <c r="G8" s="13" t="str">
        <f t="shared" ref="G8:G19" si="1">IF(A8="","",(A8))</f>
        <v/>
      </c>
      <c r="H8" s="12"/>
      <c r="I8" s="12"/>
      <c r="J8" s="12"/>
      <c r="K8" s="12" t="str">
        <f>IF(G8="","",SUM(E8-H7-I8-J8))</f>
        <v/>
      </c>
      <c r="L8" s="11"/>
      <c r="M8" s="1"/>
      <c r="N8" s="28">
        <v>100</v>
      </c>
      <c r="O8" s="1"/>
      <c r="P8" s="28"/>
      <c r="Q8" s="1"/>
      <c r="R8" s="31">
        <f t="shared" ref="R8:R12" si="2">N8*P8</f>
        <v>0</v>
      </c>
      <c r="S8" s="1"/>
      <c r="T8" s="1"/>
      <c r="U8" s="1"/>
      <c r="V8" s="1"/>
      <c r="W8" s="1"/>
      <c r="X8" s="1"/>
    </row>
    <row r="9" spans="1:24" x14ac:dyDescent="0.25">
      <c r="A9" s="44"/>
      <c r="B9" s="45"/>
      <c r="C9" s="10"/>
      <c r="D9" s="11"/>
      <c r="E9" s="12"/>
      <c r="F9" s="1"/>
      <c r="G9" s="13" t="str">
        <f t="shared" si="1"/>
        <v/>
      </c>
      <c r="H9" s="12"/>
      <c r="I9" s="12"/>
      <c r="J9" s="12"/>
      <c r="K9" s="12" t="str">
        <f>IF(G9="","",SUM(E9-H8-I9-J9))</f>
        <v/>
      </c>
      <c r="L9" s="11"/>
      <c r="M9" s="1"/>
      <c r="N9" s="28">
        <v>50</v>
      </c>
      <c r="O9" s="1"/>
      <c r="P9" s="28">
        <v>1</v>
      </c>
      <c r="Q9" s="1"/>
      <c r="R9" s="31">
        <f t="shared" si="2"/>
        <v>50</v>
      </c>
      <c r="S9" s="1"/>
      <c r="T9" s="1"/>
      <c r="U9" s="1"/>
      <c r="V9" s="1"/>
      <c r="W9" s="1"/>
      <c r="X9" s="1"/>
    </row>
    <row r="10" spans="1:24" x14ac:dyDescent="0.25">
      <c r="A10" s="44"/>
      <c r="B10" s="45"/>
      <c r="C10" s="10"/>
      <c r="D10" s="11"/>
      <c r="E10" s="12"/>
      <c r="F10" s="1"/>
      <c r="G10" s="13" t="str">
        <f t="shared" si="1"/>
        <v/>
      </c>
      <c r="H10" s="12"/>
      <c r="I10" s="12"/>
      <c r="J10" s="12"/>
      <c r="K10" s="12" t="str">
        <f>IF(G10="","",SUM(E10-H9-I10-J10))</f>
        <v/>
      </c>
      <c r="L10" s="11"/>
      <c r="M10" s="1"/>
      <c r="N10" s="28">
        <v>20</v>
      </c>
      <c r="O10" s="1"/>
      <c r="P10" s="28"/>
      <c r="Q10" s="1"/>
      <c r="R10" s="31">
        <f t="shared" si="2"/>
        <v>0</v>
      </c>
      <c r="S10" s="1"/>
      <c r="T10" s="1"/>
      <c r="U10" s="1"/>
      <c r="V10" s="1"/>
      <c r="W10" s="1"/>
      <c r="X10" s="1"/>
    </row>
    <row r="11" spans="1:24" x14ac:dyDescent="0.25">
      <c r="A11" s="44"/>
      <c r="B11" s="45"/>
      <c r="C11" s="10"/>
      <c r="D11" s="11"/>
      <c r="E11" s="12"/>
      <c r="F11" s="1"/>
      <c r="G11" s="13" t="str">
        <f t="shared" si="1"/>
        <v/>
      </c>
      <c r="H11" s="12"/>
      <c r="I11" s="12"/>
      <c r="J11" s="12"/>
      <c r="K11" s="12" t="str">
        <f>IF(G11="","",SUM(E11-H10-I11-J11))</f>
        <v/>
      </c>
      <c r="L11" s="11"/>
      <c r="M11" s="1"/>
      <c r="N11" s="28">
        <v>10</v>
      </c>
      <c r="O11" s="1"/>
      <c r="P11" s="28">
        <v>2</v>
      </c>
      <c r="Q11" s="1"/>
      <c r="R11" s="31">
        <f t="shared" si="2"/>
        <v>20</v>
      </c>
      <c r="S11" s="1"/>
      <c r="T11" s="1"/>
      <c r="U11" s="1"/>
      <c r="V11" s="1"/>
      <c r="W11" s="1"/>
      <c r="X11" s="1"/>
    </row>
    <row r="12" spans="1:24" x14ac:dyDescent="0.25">
      <c r="A12" s="44"/>
      <c r="B12" s="45"/>
      <c r="C12" s="10"/>
      <c r="D12" s="11"/>
      <c r="E12" s="12"/>
      <c r="F12" s="1"/>
      <c r="G12" s="13" t="str">
        <f t="shared" si="1"/>
        <v/>
      </c>
      <c r="H12" s="12"/>
      <c r="I12" s="12"/>
      <c r="J12" s="12"/>
      <c r="K12" s="12" t="str">
        <f>IF(G12="","",SUM(E12-H11-I12-J12))</f>
        <v/>
      </c>
      <c r="L12" s="11"/>
      <c r="M12" s="1"/>
      <c r="N12" s="28">
        <v>5</v>
      </c>
      <c r="O12" s="30"/>
      <c r="P12" s="28"/>
      <c r="Q12" s="30"/>
      <c r="R12" s="31">
        <f t="shared" si="2"/>
        <v>0</v>
      </c>
      <c r="S12" s="1"/>
      <c r="T12" s="1"/>
      <c r="U12" s="1"/>
      <c r="V12" s="1"/>
      <c r="W12" s="1"/>
      <c r="X12" s="1"/>
    </row>
    <row r="13" spans="1:24" x14ac:dyDescent="0.25">
      <c r="A13" s="44"/>
      <c r="B13" s="45"/>
      <c r="C13" s="10"/>
      <c r="D13" s="11"/>
      <c r="E13" s="12"/>
      <c r="F13" s="1"/>
      <c r="G13" s="13" t="str">
        <f t="shared" si="1"/>
        <v/>
      </c>
      <c r="H13" s="12"/>
      <c r="I13" s="12"/>
      <c r="J13" s="12"/>
      <c r="K13" s="12" t="str">
        <f>IF(G13="","",SUM(E13-H12-I13-J13))</f>
        <v/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44"/>
      <c r="B14" s="45"/>
      <c r="C14" s="10"/>
      <c r="D14" s="11"/>
      <c r="E14" s="12"/>
      <c r="F14" s="1"/>
      <c r="G14" s="13" t="str">
        <f t="shared" si="1"/>
        <v/>
      </c>
      <c r="H14" s="12"/>
      <c r="I14" s="12"/>
      <c r="J14" s="12"/>
      <c r="K14" s="12" t="str">
        <f>IF(G14="","",SUM(E14-H13-I14-J14))</f>
        <v/>
      </c>
      <c r="L14" s="11"/>
      <c r="M14" s="1"/>
      <c r="N14" s="1"/>
      <c r="O14" s="1"/>
      <c r="P14" s="1"/>
      <c r="Q14" s="1"/>
      <c r="R14" s="32">
        <f>SUM(R7:R12)</f>
        <v>70</v>
      </c>
      <c r="S14" s="1"/>
      <c r="T14" s="1"/>
      <c r="U14" s="1"/>
      <c r="V14" s="1"/>
      <c r="W14" s="1"/>
      <c r="X14" s="1"/>
    </row>
    <row r="15" spans="1:24" x14ac:dyDescent="0.25">
      <c r="A15" s="44"/>
      <c r="B15" s="45"/>
      <c r="C15" s="10"/>
      <c r="D15" s="11"/>
      <c r="E15" s="12"/>
      <c r="F15" s="1"/>
      <c r="G15" s="13" t="str">
        <f t="shared" si="1"/>
        <v/>
      </c>
      <c r="H15" s="12"/>
      <c r="I15" s="12"/>
      <c r="J15" s="12"/>
      <c r="K15" s="12" t="str">
        <f>IF(G15="","",SUM(E15-H14-I15-J15))</f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44"/>
      <c r="B16" s="45"/>
      <c r="C16" s="10"/>
      <c r="D16" s="11"/>
      <c r="E16" s="12"/>
      <c r="F16" s="1"/>
      <c r="G16" s="13" t="str">
        <f t="shared" si="1"/>
        <v/>
      </c>
      <c r="H16" s="12"/>
      <c r="I16" s="12"/>
      <c r="J16" s="12"/>
      <c r="K16" s="12" t="str">
        <f>IF(G16="","",SUM(E16-H15-I16-J16))</f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44"/>
      <c r="B17" s="45"/>
      <c r="C17" s="10"/>
      <c r="D17" s="11"/>
      <c r="E17" s="12"/>
      <c r="F17" s="1"/>
      <c r="G17" s="13" t="str">
        <f t="shared" si="1"/>
        <v/>
      </c>
      <c r="H17" s="12"/>
      <c r="I17" s="12"/>
      <c r="J17" s="12"/>
      <c r="K17" s="12" t="str">
        <f>IF(G17="","",SUM(E17-H16-I17-J17))</f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44"/>
      <c r="B18" s="45"/>
      <c r="C18" s="10"/>
      <c r="D18" s="11"/>
      <c r="E18" s="12"/>
      <c r="F18" s="1"/>
      <c r="G18" s="13" t="str">
        <f t="shared" si="1"/>
        <v/>
      </c>
      <c r="H18" s="12"/>
      <c r="I18" s="12"/>
      <c r="J18" s="12"/>
      <c r="K18" s="12" t="str">
        <f>IF(G18="","",SUM(E18-H17-I18-J18))</f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44"/>
      <c r="B19" s="45"/>
      <c r="C19" s="10"/>
      <c r="D19" s="11"/>
      <c r="E19" s="12"/>
      <c r="F19" s="1"/>
      <c r="G19" s="13" t="str">
        <f t="shared" si="1"/>
        <v/>
      </c>
      <c r="I19" s="12"/>
      <c r="J19" s="12"/>
      <c r="K19" s="12" t="str">
        <f>IF(G19="","",SUM(E19-H18-I19-J19))</f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44"/>
      <c r="B20" s="45"/>
      <c r="C20" s="10"/>
      <c r="D20" s="11"/>
      <c r="E20" s="11"/>
      <c r="F20" s="1"/>
      <c r="G20" s="15" t="s">
        <v>16</v>
      </c>
      <c r="H20" s="16">
        <v>1500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44"/>
      <c r="B21" s="45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7" t="s">
        <v>17</v>
      </c>
      <c r="B22" s="47"/>
      <c r="C22" s="47"/>
      <c r="D22" s="47"/>
      <c r="E22" s="18">
        <f>SUM(E5:E21)</f>
        <v>34890</v>
      </c>
      <c r="F22" s="1"/>
      <c r="G22" s="17" t="s">
        <v>17</v>
      </c>
      <c r="H22" s="18">
        <f>SUM(H5:H21)</f>
        <v>1500</v>
      </c>
      <c r="I22" s="18">
        <f>SUM(I5:I21)</f>
        <v>18423.2</v>
      </c>
      <c r="J22" s="18">
        <f>SUM(J5:J21)</f>
        <v>0</v>
      </c>
      <c r="K22" s="18">
        <f>SUM(K5:K21)</f>
        <v>16466.8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6" t="s">
        <v>10</v>
      </c>
      <c r="B24" s="46"/>
      <c r="C24" s="5" t="s">
        <v>18</v>
      </c>
      <c r="D24" s="5" t="s">
        <v>19</v>
      </c>
      <c r="E24" s="5" t="s">
        <v>20</v>
      </c>
      <c r="F24" s="1"/>
      <c r="G24" s="46" t="s">
        <v>21</v>
      </c>
      <c r="H24" s="46"/>
      <c r="I24" s="46"/>
      <c r="J24" s="46"/>
      <c r="K24" s="4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9" t="s">
        <v>22</v>
      </c>
      <c r="B25" s="39"/>
      <c r="C25" s="19">
        <v>316599</v>
      </c>
      <c r="D25" s="19">
        <v>317115</v>
      </c>
      <c r="E25" s="20">
        <f>IF(C25="","",SUM(D25-C25))</f>
        <v>516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9" t="s">
        <v>25</v>
      </c>
      <c r="B26" s="39"/>
      <c r="C26" s="21">
        <v>1245</v>
      </c>
      <c r="D26" s="22"/>
      <c r="E26" s="21">
        <f>IF(C26="","",SUM(C26/E25))</f>
        <v>2.4127906976744184</v>
      </c>
      <c r="F26" s="1"/>
      <c r="G26" s="11" t="s">
        <v>26</v>
      </c>
      <c r="H26" s="12">
        <v>1245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9" t="s">
        <v>27</v>
      </c>
      <c r="B27" s="39"/>
      <c r="C27" s="21">
        <f>IF(H33="","",(H33))</f>
        <v>1430</v>
      </c>
      <c r="D27" s="22"/>
      <c r="E27" s="23">
        <f>SUM(C27/E22)</f>
        <v>4.0985955861278303E-2</v>
      </c>
      <c r="F27" s="1"/>
      <c r="G27" s="11" t="s">
        <v>28</v>
      </c>
      <c r="H27" s="12">
        <v>185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34"/>
      <c r="B30" s="3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34"/>
      <c r="B31" s="3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34"/>
      <c r="B32" s="3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34"/>
      <c r="B33" s="35"/>
      <c r="C33" s="12"/>
      <c r="D33" s="1"/>
      <c r="E33" s="1"/>
      <c r="F33" s="1"/>
      <c r="G33" s="17" t="s">
        <v>17</v>
      </c>
      <c r="H33" s="18">
        <f>IF(H22="","",SUM(H26:H32))</f>
        <v>1430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6" t="s">
        <v>17</v>
      </c>
      <c r="B34" s="3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8" t="s">
        <v>31</v>
      </c>
      <c r="B36" s="38"/>
      <c r="C36" s="16">
        <f>SUM(H36+C34)</f>
        <v>70</v>
      </c>
      <c r="D36" s="1"/>
      <c r="E36" s="1"/>
      <c r="F36" s="1"/>
      <c r="G36" s="27" t="s">
        <v>32</v>
      </c>
      <c r="H36" s="16">
        <f>IF(H33="","",SUM(H22-H33))</f>
        <v>70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0" t="s">
        <v>36</v>
      </c>
      <c r="B38" s="40"/>
      <c r="C38" s="1"/>
      <c r="D38" s="1"/>
      <c r="E38" s="1"/>
      <c r="F38" s="1"/>
      <c r="G38" s="1"/>
      <c r="H38" s="1"/>
      <c r="I38" s="1"/>
      <c r="J38" s="1"/>
      <c r="K38" s="33" t="s">
        <v>33</v>
      </c>
      <c r="L38" s="33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33" t="s">
        <v>34</v>
      </c>
      <c r="B39" s="33"/>
      <c r="C39" s="1"/>
      <c r="D39" s="1"/>
      <c r="E39" s="1"/>
      <c r="F39" s="1"/>
      <c r="G39" s="1"/>
      <c r="H39" s="1"/>
      <c r="I39" s="1"/>
      <c r="J39" s="1"/>
      <c r="K39" s="33" t="s">
        <v>35</v>
      </c>
      <c r="L39" s="33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2023-07-13T05:36:30Z</cp:lastPrinted>
  <dcterms:created xsi:type="dcterms:W3CDTF">2022-08-24T05:29:34Z</dcterms:created>
  <dcterms:modified xsi:type="dcterms:W3CDTF">2023-07-13T05:37:10Z</dcterms:modified>
</cp:coreProperties>
</file>